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6380" windowHeight="8130" tabRatio="500"/>
  </bookViews>
  <sheets>
    <sheet name="Лист1" sheetId="1" r:id="rId1"/>
    <sheet name="Лист2" sheetId="2" r:id="rId2"/>
    <sheet name="Лист3" sheetId="3" r:id="rId3"/>
  </sheets>
  <definedNames>
    <definedName name="Print_Area_0" localSheetId="0">Лист1!$A$1:$H$57</definedName>
    <definedName name="_xlnm.Print_Area" localSheetId="0">Лист1!$A$1:$H$63</definedName>
    <definedName name="Сверка_05.06.2017" localSheetId="0">Лист1!$A$1:$H$58</definedName>
  </definedNames>
  <calcPr calcId="145621" iterateDelta="1E-4"/>
</workbook>
</file>

<file path=xl/calcChain.xml><?xml version="1.0" encoding="utf-8"?>
<calcChain xmlns="http://schemas.openxmlformats.org/spreadsheetml/2006/main">
  <c r="H15" i="1" l="1"/>
  <c r="H14" i="1"/>
  <c r="C49" i="1"/>
  <c r="D49" i="1"/>
  <c r="E49" i="1" s="1"/>
  <c r="F49" i="1"/>
  <c r="G49" i="1"/>
  <c r="H49" i="1" l="1"/>
  <c r="D13" i="1"/>
  <c r="D27" i="1"/>
  <c r="D43" i="1"/>
  <c r="D50" i="1" l="1"/>
  <c r="C43" i="1"/>
  <c r="F27" i="1" l="1"/>
  <c r="H25" i="1"/>
  <c r="E12" i="1" l="1"/>
  <c r="E25" i="1" l="1"/>
  <c r="H48" i="1" l="1"/>
  <c r="E48" i="1"/>
  <c r="H47" i="1"/>
  <c r="E47" i="1"/>
  <c r="H46" i="1"/>
  <c r="E46" i="1"/>
  <c r="H45" i="1"/>
  <c r="E45" i="1"/>
  <c r="H44" i="1"/>
  <c r="E44" i="1"/>
  <c r="G43" i="1"/>
  <c r="F43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  <c r="G27" i="1"/>
  <c r="C27" i="1"/>
  <c r="H26" i="1"/>
  <c r="E26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G13" i="1"/>
  <c r="F13" i="1"/>
  <c r="F50" i="1" s="1"/>
  <c r="C13" i="1"/>
  <c r="H12" i="1"/>
  <c r="H11" i="1"/>
  <c r="E11" i="1"/>
  <c r="H10" i="1"/>
  <c r="E10" i="1"/>
  <c r="H9" i="1"/>
  <c r="E9" i="1"/>
  <c r="H8" i="1"/>
  <c r="E8" i="1"/>
  <c r="H7" i="1"/>
  <c r="E7" i="1"/>
  <c r="H6" i="1"/>
  <c r="E6" i="1"/>
  <c r="G50" i="1" l="1"/>
  <c r="H50" i="1" s="1"/>
  <c r="E43" i="1"/>
  <c r="C50" i="1"/>
  <c r="E13" i="1"/>
  <c r="E27" i="1"/>
  <c r="H43" i="1"/>
  <c r="H27" i="1"/>
  <c r="H13" i="1"/>
  <c r="E50" i="1" l="1"/>
</calcChain>
</file>

<file path=xl/sharedStrings.xml><?xml version="1.0" encoding="utf-8"?>
<sst xmlns="http://schemas.openxmlformats.org/spreadsheetml/2006/main" count="83" uniqueCount="59">
  <si>
    <t>Освоение выделенных квот / рекомендованных объемов ВБР (оперативная информация)</t>
  </si>
  <si>
    <t>Водоем</t>
  </si>
  <si>
    <t>Вид</t>
  </si>
  <si>
    <t>Квота, т.</t>
  </si>
  <si>
    <t>Вылов, т.</t>
  </si>
  <si>
    <t xml:space="preserve">% </t>
  </si>
  <si>
    <t>26 подрайон Балтийского моря 
(33 пользователя ВБР)</t>
  </si>
  <si>
    <t>шпрот</t>
  </si>
  <si>
    <t>сельдь балтийская (салака)</t>
  </si>
  <si>
    <t>треска</t>
  </si>
  <si>
    <t>камбала речная</t>
  </si>
  <si>
    <t xml:space="preserve">судак </t>
  </si>
  <si>
    <t>камбала - тюрбо</t>
  </si>
  <si>
    <t>камбала морская</t>
  </si>
  <si>
    <t>ИТОГО</t>
  </si>
  <si>
    <t>Калининградский (Вислинский) залив 
(34 пользователя ВБР)</t>
  </si>
  <si>
    <t>лещ</t>
  </si>
  <si>
    <t>судак</t>
  </si>
  <si>
    <t>чехонь (жилая форма)</t>
  </si>
  <si>
    <t>плотва</t>
  </si>
  <si>
    <t>окунь пресноводный</t>
  </si>
  <si>
    <t>угорь речной</t>
  </si>
  <si>
    <t>щука</t>
  </si>
  <si>
    <t>налим</t>
  </si>
  <si>
    <t>ерш пресноводный</t>
  </si>
  <si>
    <t>прочие пресноводные</t>
  </si>
  <si>
    <t>Куршский залив 
(58 пользователя ВБР)</t>
  </si>
  <si>
    <t>корюшка европейская</t>
  </si>
  <si>
    <t>снеток</t>
  </si>
  <si>
    <t>сиг (пресноводная жилая форма)</t>
  </si>
  <si>
    <t>атлантическая финта</t>
  </si>
  <si>
    <t>рыбец, сырть</t>
  </si>
  <si>
    <t>Виштынецкое озеро 
(2 пользователя ВБР)</t>
  </si>
  <si>
    <t>ряпушка европейская</t>
  </si>
  <si>
    <t>прочие</t>
  </si>
  <si>
    <t>в т.ч. с использованием 
судна</t>
  </si>
  <si>
    <t>без использования 
судна</t>
  </si>
  <si>
    <t>26 п/р Балтийского моря</t>
  </si>
  <si>
    <t>Куршский залив</t>
  </si>
  <si>
    <t>Калининградский (Вислинский) залив</t>
  </si>
  <si>
    <t>озеро Виштынецкое</t>
  </si>
  <si>
    <t>Научно-ресурсные исследования</t>
  </si>
  <si>
    <t>В целях аквакультуры(рыбоводства)</t>
  </si>
  <si>
    <t>Салака</t>
  </si>
  <si>
    <t>бм</t>
  </si>
  <si>
    <t>ви</t>
  </si>
  <si>
    <t>ку</t>
  </si>
  <si>
    <t>* Утверждено сертификатов на уловы  - 0</t>
  </si>
  <si>
    <t>*Аннулировано разрешений — 5</t>
  </si>
  <si>
    <t>Моря Ирмингера и Лабрадор / район регулирования НЕАФК</t>
  </si>
  <si>
    <t>43/7</t>
  </si>
  <si>
    <t>Выдано разрешений на добычу ВБР — 322</t>
  </si>
  <si>
    <t>* Заключено договоров пользования ВБР — 475</t>
  </si>
  <si>
    <t>* Внесено изменений в разрешения — 417</t>
  </si>
  <si>
    <t>Окунь-клювач</t>
  </si>
  <si>
    <t>-</t>
  </si>
  <si>
    <t xml:space="preserve">Атлантический океан, моря Ирмингера и Лабрадор, районы регулирования НЕАФК </t>
  </si>
  <si>
    <t>По состоянию на 30.06.2018 г.</t>
  </si>
  <si>
    <t>по состоянию на 30.06.2018 и 30.06.2017  (в сравнении)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</si>
</sst>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%"/>
  </numFmts>
  <fonts count="22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b/>
      <sz val="20"/>
      <color rgb="FF000000"/>
      <name val="Times New Roman"/>
      <family val="1"/>
      <charset val="204"/>
    </font>
    <font>
      <b/>
      <sz val="9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8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2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2" borderId="0" applyBorder="0" applyProtection="0"/>
    <xf numFmtId="0" fontId="1" fillId="0" borderId="0"/>
    <xf numFmtId="0" fontId="14" fillId="0" borderId="1" applyNumberFormat="0" applyFont="0" applyFill="0" applyAlignment="0" applyProtection="0">
      <alignment horizontal="left" vertical="center"/>
    </xf>
  </cellStyleXfs>
  <cellXfs count="45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3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164" fontId="0" fillId="0" borderId="0" xfId="0" applyNumberFormat="1"/>
    <xf numFmtId="165" fontId="6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13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5" fillId="0" borderId="2" xfId="0" applyFont="1" applyBorder="1" applyAlignment="1"/>
    <xf numFmtId="0" fontId="17" fillId="0" borderId="0" xfId="0" applyFont="1"/>
    <xf numFmtId="0" fontId="19" fillId="0" borderId="2" xfId="0" applyFont="1" applyBorder="1" applyAlignment="1"/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164" fontId="12" fillId="0" borderId="1" xfId="0" applyNumberFormat="1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/>
    </xf>
    <xf numFmtId="0" fontId="17" fillId="0" borderId="1" xfId="0" applyFont="1" applyBorder="1" applyAlignment="1">
      <alignment horizontal="center"/>
    </xf>
  </cellXfs>
  <cellStyles count="4">
    <cellStyle name="Обычный" xfId="0" builtinId="0"/>
    <cellStyle name="Обычный 2" xfId="2"/>
    <cellStyle name="Пояснение" xfId="1" builtinId="53" customBuiltin="1"/>
    <cellStyle name="Стиль 1" xfId="3"/>
  </cellStyles>
  <dxfs count="34">
    <dxf>
      <border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/>
        <top/>
        <bottom/>
        <vertical style="thin">
          <color auto="1"/>
        </vertical>
        <horizontal style="thin">
          <color auto="1"/>
        </horizontal>
      </border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4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/>
        <top/>
        <bottom/>
        <vertical style="thin">
          <color auto="1"/>
        </vertical>
        <horizontal style="thin">
          <color auto="1"/>
        </horizontal>
      </border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4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 tint="0.59999389629810485"/>
          <bgColor theme="4" tint="0.59999389629810485"/>
        </patternFill>
      </fill>
    </dxf>
    <dxf>
      <font>
        <b/>
        <color theme="1"/>
      </font>
      <border>
        <left style="medium">
          <color theme="4" tint="0.59999389629810485"/>
        </left>
        <right style="medium">
          <color theme="4" tint="0.59999389629810485"/>
        </right>
        <top style="medium">
          <color theme="4" tint="0.59999389629810485"/>
        </top>
        <bottom style="medium">
          <color theme="4" tint="0.59999389629810485"/>
        </bottom>
      </border>
    </dxf>
    <dxf>
      <border>
        <left style="thin">
          <color theme="4" tint="0.39997558519241921"/>
        </left>
        <right style="thin">
          <color theme="4" tint="0.39997558519241921"/>
        </right>
      </border>
    </dxf>
    <dxf>
      <border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b/>
        <color theme="1"/>
      </font>
      <fill>
        <patternFill>
          <bgColor theme="4" tint="0.59996337778862885"/>
        </patternFill>
      </fill>
      <border>
        <top style="thin">
          <color theme="4" tint="-0.249977111117893"/>
        </top>
        <bottom style="medium">
          <color theme="4" tint="-0.249977111117893"/>
        </bottom>
      </border>
    </dxf>
    <dxf>
      <font>
        <b/>
        <color theme="0"/>
      </font>
      <fill>
        <patternFill patternType="solid">
          <fgColor theme="4"/>
          <bgColor theme="4"/>
        </patternFill>
      </fill>
      <border>
        <top style="medium">
          <color theme="4" tint="-0.249977111117893"/>
        </top>
      </border>
    </dxf>
    <dxf>
      <font>
        <color theme="1"/>
      </font>
    </dxf>
  </dxfs>
  <tableStyles count="3" defaultTableStyle="TableStyleMedium2" defaultPivotStyle="PivotStyleLight16">
    <tableStyle name="PivotStyleMedium9 2" table="0" count="12">
      <tableStyleElement type="wholeTable" dxfId="33"/>
      <tableStyleElement type="headerRow" dxfId="32"/>
      <tableStyleElement type="totalRow" dxfId="31"/>
      <tableStyleElement type="firstRowStripe" dxfId="30"/>
      <tableStyleElement type="firstColumnStripe" dxfId="29"/>
      <tableStyleElement type="firstSubtotalColumn" dxfId="28"/>
      <tableStyleElement type="firstSubtotalRow" dxfId="27"/>
      <tableStyleElement type="secondSubtotalRow" dxfId="26"/>
      <tableStyleElement type="firstRowSubheading" dxfId="25"/>
      <tableStyleElement type="secondRowSubheading" dxfId="24"/>
      <tableStyleElement type="pageFieldLabels" dxfId="23"/>
      <tableStyleElement type="pageFieldValues" dxfId="22"/>
    </tableStyle>
    <tableStyle name="Стиль сводной таблицы 1" table="0" count="11">
      <tableStyleElement type="headerRow" dxfId="21"/>
      <tableStyleElement type="totalRow" dxfId="20"/>
      <tableStyleElement type="firstRowStripe" dxfId="19"/>
      <tableStyleElement type="secondRowStripe" dxfId="18"/>
      <tableStyleElement type="firstColumnStripe" dxfId="17"/>
      <tableStyleElement type="secondColumnStripe" dxfId="16"/>
      <tableStyleElement type="firstSubtotalRow" dxfId="15"/>
      <tableStyleElement type="secondSubtotalRow" dxfId="14"/>
      <tableStyleElement type="thirdSubtotalRow" dxfId="13"/>
      <tableStyleElement type="pageFieldLabels" dxfId="12"/>
      <tableStyleElement type="pageFieldValues" dxfId="11"/>
    </tableStyle>
    <tableStyle name="Стиль сводной таблицы 1 2" table="0" count="11">
      <tableStyleElement type="headerRow" dxfId="10"/>
      <tableStyleElement type="totalRow" dxfId="9"/>
      <tableStyleElement type="firstRowStripe" dxfId="8"/>
      <tableStyleElement type="secondRowStripe" dxfId="7"/>
      <tableStyleElement type="firstColumnStripe" dxfId="6"/>
      <tableStyleElement type="secondColumnStripe" dxfId="5"/>
      <tableStyleElement type="firstSubtotalRow" dxfId="4"/>
      <tableStyleElement type="secondSubtotalRow" dxfId="3"/>
      <tableStyleElement type="thirdSubtotalRow" dxfId="2"/>
      <tableStyleElement type="pageFieldLabels" dxfId="1"/>
      <tableStyleElement type="pageFieldValues" dxfId="0"/>
    </tableStyle>
  </table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3"/>
  <sheetViews>
    <sheetView tabSelected="1" view="pageBreakPreview" zoomScale="59" zoomScaleNormal="70" zoomScalePageLayoutView="59" workbookViewId="0">
      <selection activeCell="B69" sqref="B69"/>
    </sheetView>
  </sheetViews>
  <sheetFormatPr defaultRowHeight="15" x14ac:dyDescent="0.25"/>
  <cols>
    <col min="1" max="1" width="28.85546875" customWidth="1"/>
    <col min="2" max="2" width="31" customWidth="1"/>
    <col min="3" max="3" width="18" customWidth="1"/>
    <col min="4" max="4" width="17.5703125" customWidth="1"/>
    <col min="5" max="5" width="17.42578125" customWidth="1"/>
    <col min="6" max="6" width="18.28515625" customWidth="1"/>
    <col min="7" max="7" width="23" customWidth="1"/>
    <col min="8" max="8" width="18" customWidth="1"/>
    <col min="9" max="9" width="14.7109375" customWidth="1"/>
    <col min="10" max="10" width="4.28515625" customWidth="1"/>
    <col min="11" max="11" width="4.42578125" customWidth="1"/>
    <col min="12" max="1025" width="8.7109375" customWidth="1"/>
  </cols>
  <sheetData>
    <row r="1" spans="1:11" ht="25.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30"/>
      <c r="J1" s="30"/>
      <c r="K1" s="30"/>
    </row>
    <row r="2" spans="1:11" ht="25.5" customHeight="1" x14ac:dyDescent="0.25">
      <c r="A2" s="29" t="s">
        <v>58</v>
      </c>
      <c r="B2" s="29"/>
      <c r="C2" s="29"/>
      <c r="D2" s="29"/>
      <c r="E2" s="29"/>
      <c r="F2" s="29"/>
      <c r="G2" s="29"/>
      <c r="H2" s="29"/>
      <c r="I2" s="30"/>
      <c r="J2" s="30"/>
      <c r="K2" s="30"/>
    </row>
    <row r="3" spans="1:11" ht="15" customHeight="1" x14ac:dyDescent="0.25">
      <c r="I3" s="30"/>
      <c r="J3" s="30"/>
      <c r="K3" s="30"/>
    </row>
    <row r="4" spans="1:11" ht="20.25" customHeight="1" x14ac:dyDescent="0.25">
      <c r="A4" s="31" t="s">
        <v>1</v>
      </c>
      <c r="B4" s="31" t="s">
        <v>2</v>
      </c>
      <c r="C4" s="31">
        <v>2017</v>
      </c>
      <c r="D4" s="31"/>
      <c r="E4" s="31"/>
      <c r="F4" s="31">
        <v>2018</v>
      </c>
      <c r="G4" s="31"/>
      <c r="H4" s="31"/>
      <c r="I4" s="30"/>
      <c r="J4" s="30"/>
      <c r="K4" s="30"/>
    </row>
    <row r="5" spans="1:11" ht="20.25" x14ac:dyDescent="0.25">
      <c r="A5" s="31"/>
      <c r="B5" s="31"/>
      <c r="C5" s="1" t="s">
        <v>3</v>
      </c>
      <c r="D5" s="1" t="s">
        <v>4</v>
      </c>
      <c r="E5" s="1" t="s">
        <v>5</v>
      </c>
      <c r="F5" s="1" t="s">
        <v>3</v>
      </c>
      <c r="G5" s="2" t="s">
        <v>4</v>
      </c>
      <c r="H5" s="1" t="s">
        <v>5</v>
      </c>
    </row>
    <row r="6" spans="1:11" ht="20.25" customHeight="1" x14ac:dyDescent="0.25">
      <c r="A6" s="31" t="s">
        <v>6</v>
      </c>
      <c r="B6" s="3" t="s">
        <v>7</v>
      </c>
      <c r="C6" s="2">
        <v>42745.509999999995</v>
      </c>
      <c r="D6" s="2">
        <v>30156.858</v>
      </c>
      <c r="E6" s="4">
        <f t="shared" ref="E6:E12" si="0">D6/C6</f>
        <v>0.70549767683202291</v>
      </c>
      <c r="F6" s="2">
        <v>42552.299999999996</v>
      </c>
      <c r="G6" s="2">
        <v>31494.586000000003</v>
      </c>
      <c r="H6" s="4">
        <f t="shared" ref="H6:H25" si="1">G6/F6</f>
        <v>0.74013827689690115</v>
      </c>
    </row>
    <row r="7" spans="1:11" ht="40.5" x14ac:dyDescent="0.25">
      <c r="A7" s="31"/>
      <c r="B7" s="3" t="s">
        <v>8</v>
      </c>
      <c r="C7" s="2">
        <v>24489.764999999999</v>
      </c>
      <c r="D7" s="2">
        <v>6137.6040000000003</v>
      </c>
      <c r="E7" s="4">
        <f t="shared" si="0"/>
        <v>0.25061914640667238</v>
      </c>
      <c r="F7" s="2">
        <v>24224.539000000001</v>
      </c>
      <c r="G7" s="2">
        <v>7984.6509999999989</v>
      </c>
      <c r="H7" s="4">
        <f t="shared" si="1"/>
        <v>0.32961002890498758</v>
      </c>
    </row>
    <row r="8" spans="1:11" ht="20.25" x14ac:dyDescent="0.25">
      <c r="A8" s="31"/>
      <c r="B8" s="3" t="s">
        <v>9</v>
      </c>
      <c r="C8" s="2">
        <v>6007.6349999999993</v>
      </c>
      <c r="D8" s="2">
        <v>1928.796</v>
      </c>
      <c r="E8" s="4">
        <f t="shared" si="0"/>
        <v>0.32105745438928968</v>
      </c>
      <c r="F8" s="2">
        <v>5878.447000000001</v>
      </c>
      <c r="G8" s="2">
        <v>1757.9550000000004</v>
      </c>
      <c r="H8" s="4">
        <f t="shared" si="1"/>
        <v>0.29905092280325057</v>
      </c>
    </row>
    <row r="9" spans="1:11" ht="20.25" x14ac:dyDescent="0.25">
      <c r="A9" s="31"/>
      <c r="B9" s="3" t="s">
        <v>10</v>
      </c>
      <c r="C9" s="2">
        <v>1464.7880000000002</v>
      </c>
      <c r="D9" s="2">
        <v>468.70800000000003</v>
      </c>
      <c r="E9" s="4">
        <f t="shared" si="0"/>
        <v>0.31998350614559917</v>
      </c>
      <c r="F9" s="2">
        <v>1611.0399999999997</v>
      </c>
      <c r="G9" s="2">
        <v>534.20399999999995</v>
      </c>
      <c r="H9" s="4">
        <f t="shared" si="1"/>
        <v>0.33158953222762938</v>
      </c>
    </row>
    <row r="10" spans="1:11" ht="20.25" x14ac:dyDescent="0.25">
      <c r="A10" s="31"/>
      <c r="B10" s="3" t="s">
        <v>11</v>
      </c>
      <c r="C10" s="2">
        <v>94.9</v>
      </c>
      <c r="D10" s="2">
        <v>1.5219999999999998</v>
      </c>
      <c r="E10" s="4">
        <f t="shared" si="0"/>
        <v>1.603793466807165E-2</v>
      </c>
      <c r="F10" s="2">
        <v>49.9</v>
      </c>
      <c r="G10" s="2">
        <v>2.5000000000000001E-2</v>
      </c>
      <c r="H10" s="4">
        <f t="shared" si="1"/>
        <v>5.010020040080161E-4</v>
      </c>
    </row>
    <row r="11" spans="1:11" ht="20.25" x14ac:dyDescent="0.25">
      <c r="A11" s="31"/>
      <c r="B11" s="3" t="s">
        <v>12</v>
      </c>
      <c r="C11" s="2">
        <v>23.7</v>
      </c>
      <c r="D11" s="2">
        <v>6.8140000000000009</v>
      </c>
      <c r="E11" s="4">
        <f t="shared" si="0"/>
        <v>0.28751054852320679</v>
      </c>
      <c r="F11" s="2">
        <v>23.69</v>
      </c>
      <c r="G11" s="2">
        <v>6.9499999999999984</v>
      </c>
      <c r="H11" s="4">
        <f t="shared" si="1"/>
        <v>0.29337273111017298</v>
      </c>
    </row>
    <row r="12" spans="1:11" ht="20.25" x14ac:dyDescent="0.25">
      <c r="A12" s="31"/>
      <c r="B12" s="3" t="s">
        <v>13</v>
      </c>
      <c r="C12" s="2">
        <v>14</v>
      </c>
      <c r="D12" s="2">
        <v>0</v>
      </c>
      <c r="E12" s="4">
        <f t="shared" si="0"/>
        <v>0</v>
      </c>
      <c r="F12" s="2">
        <v>15</v>
      </c>
      <c r="G12" s="2">
        <v>0</v>
      </c>
      <c r="H12" s="4">
        <f t="shared" si="1"/>
        <v>0</v>
      </c>
    </row>
    <row r="13" spans="1:11" ht="20.25" x14ac:dyDescent="0.25">
      <c r="A13" s="5" t="s">
        <v>14</v>
      </c>
      <c r="B13" s="3"/>
      <c r="C13" s="6">
        <f>SUM(C6:C12)</f>
        <v>74840.297999999981</v>
      </c>
      <c r="D13" s="6">
        <f>SUM(D6:D12)</f>
        <v>38700.301999999996</v>
      </c>
      <c r="E13" s="7">
        <f t="shared" ref="E13:E25" si="2">D13/C13</f>
        <v>0.51710512964552879</v>
      </c>
      <c r="F13" s="6">
        <f>SUM(F6:F12)</f>
        <v>74354.915999999983</v>
      </c>
      <c r="G13" s="6">
        <f>SUM(G6:G12)</f>
        <v>41778.370999999999</v>
      </c>
      <c r="H13" s="7">
        <f t="shared" si="1"/>
        <v>0.5618777243995543</v>
      </c>
    </row>
    <row r="14" spans="1:11" ht="121.5" customHeight="1" x14ac:dyDescent="0.25">
      <c r="A14" s="28" t="s">
        <v>56</v>
      </c>
      <c r="B14" s="3" t="s">
        <v>54</v>
      </c>
      <c r="C14" s="6" t="s">
        <v>55</v>
      </c>
      <c r="D14" s="6" t="s">
        <v>55</v>
      </c>
      <c r="E14" s="7" t="s">
        <v>55</v>
      </c>
      <c r="F14" s="2">
        <v>75</v>
      </c>
      <c r="G14" s="2">
        <v>8.1000000000000003E-2</v>
      </c>
      <c r="H14" s="4">
        <f>$G$14/$F$14</f>
        <v>1.08E-3</v>
      </c>
    </row>
    <row r="15" spans="1:11" ht="30" customHeight="1" x14ac:dyDescent="0.25">
      <c r="A15" s="5" t="s">
        <v>14</v>
      </c>
      <c r="B15" s="3"/>
      <c r="C15" s="6"/>
      <c r="D15" s="6"/>
      <c r="E15" s="7"/>
      <c r="F15" s="2">
        <v>75</v>
      </c>
      <c r="G15" s="2">
        <v>8.1000000000000003E-2</v>
      </c>
      <c r="H15" s="4">
        <f>$G$14/$F$14</f>
        <v>1.08E-3</v>
      </c>
    </row>
    <row r="16" spans="1:11" ht="40.5" customHeight="1" x14ac:dyDescent="0.25">
      <c r="A16" s="31" t="s">
        <v>15</v>
      </c>
      <c r="B16" s="3" t="s">
        <v>8</v>
      </c>
      <c r="C16" s="2">
        <v>4000</v>
      </c>
      <c r="D16" s="2">
        <v>2714.3960000000006</v>
      </c>
      <c r="E16" s="4">
        <f t="shared" si="2"/>
        <v>0.67859900000000017</v>
      </c>
      <c r="F16" s="2">
        <v>4000</v>
      </c>
      <c r="G16" s="2">
        <v>2390.3999999999996</v>
      </c>
      <c r="H16" s="4">
        <f t="shared" si="1"/>
        <v>0.59759999999999991</v>
      </c>
    </row>
    <row r="17" spans="1:8" ht="20.25" x14ac:dyDescent="0.25">
      <c r="A17" s="31"/>
      <c r="B17" s="3" t="s">
        <v>16</v>
      </c>
      <c r="C17" s="2">
        <v>288.09000000000003</v>
      </c>
      <c r="D17" s="2">
        <v>60.746000000000009</v>
      </c>
      <c r="E17" s="4">
        <f t="shared" si="2"/>
        <v>0.21085771807421294</v>
      </c>
      <c r="F17" s="2">
        <v>288.09000000000003</v>
      </c>
      <c r="G17" s="2">
        <v>32.762999999999998</v>
      </c>
      <c r="H17" s="4">
        <f t="shared" si="1"/>
        <v>0.1137248776424034</v>
      </c>
    </row>
    <row r="18" spans="1:8" ht="20.25" x14ac:dyDescent="0.25">
      <c r="A18" s="31"/>
      <c r="B18" s="3" t="s">
        <v>17</v>
      </c>
      <c r="C18" s="2">
        <v>148.99</v>
      </c>
      <c r="D18" s="2">
        <v>28.681999999999995</v>
      </c>
      <c r="E18" s="4">
        <f t="shared" si="2"/>
        <v>0.19250956440029526</v>
      </c>
      <c r="F18" s="2">
        <v>148.99</v>
      </c>
      <c r="G18" s="2">
        <v>14.766999999999999</v>
      </c>
      <c r="H18" s="4">
        <f t="shared" si="1"/>
        <v>9.9114034498959655E-2</v>
      </c>
    </row>
    <row r="19" spans="1:8" ht="43.5" customHeight="1" x14ac:dyDescent="0.25">
      <c r="A19" s="31"/>
      <c r="B19" s="3" t="s">
        <v>18</v>
      </c>
      <c r="C19" s="2">
        <v>79.8</v>
      </c>
      <c r="D19" s="2">
        <v>9.6490000000000009</v>
      </c>
      <c r="E19" s="4">
        <f t="shared" si="2"/>
        <v>0.12091478696741856</v>
      </c>
      <c r="F19" s="2">
        <v>79.8</v>
      </c>
      <c r="G19" s="2">
        <v>4.077</v>
      </c>
      <c r="H19" s="4">
        <f t="shared" si="1"/>
        <v>5.1090225563909776E-2</v>
      </c>
    </row>
    <row r="20" spans="1:8" ht="20.25" x14ac:dyDescent="0.25">
      <c r="A20" s="31"/>
      <c r="B20" s="3" t="s">
        <v>19</v>
      </c>
      <c r="C20" s="2">
        <v>99.79000000000002</v>
      </c>
      <c r="D20" s="2">
        <v>25.775000000000002</v>
      </c>
      <c r="E20" s="4">
        <f t="shared" si="2"/>
        <v>0.25829241406954601</v>
      </c>
      <c r="F20" s="2">
        <v>99.79000000000002</v>
      </c>
      <c r="G20" s="2">
        <v>10.808999999999999</v>
      </c>
      <c r="H20" s="4">
        <f t="shared" si="1"/>
        <v>0.10831746668002804</v>
      </c>
    </row>
    <row r="21" spans="1:8" ht="20.25" x14ac:dyDescent="0.25">
      <c r="A21" s="31"/>
      <c r="B21" s="3" t="s">
        <v>20</v>
      </c>
      <c r="C21" s="2">
        <v>49.8</v>
      </c>
      <c r="D21" s="2">
        <v>37.81</v>
      </c>
      <c r="E21" s="4">
        <f t="shared" si="2"/>
        <v>0.7592369477911648</v>
      </c>
      <c r="F21" s="2">
        <v>69.790000000000006</v>
      </c>
      <c r="G21" s="2">
        <v>17.417000000000002</v>
      </c>
      <c r="H21" s="4">
        <f t="shared" si="1"/>
        <v>0.24956297463820032</v>
      </c>
    </row>
    <row r="22" spans="1:8" ht="20.25" x14ac:dyDescent="0.25">
      <c r="A22" s="31"/>
      <c r="B22" s="3" t="s">
        <v>21</v>
      </c>
      <c r="C22" s="2">
        <v>19.8</v>
      </c>
      <c r="D22" s="2">
        <v>3.9619999999999997</v>
      </c>
      <c r="E22" s="4">
        <f t="shared" si="2"/>
        <v>0.20010101010101009</v>
      </c>
      <c r="F22" s="2">
        <v>19.8</v>
      </c>
      <c r="G22" s="2">
        <v>5.1950000000000003</v>
      </c>
      <c r="H22" s="4">
        <f t="shared" si="1"/>
        <v>0.26237373737373737</v>
      </c>
    </row>
    <row r="23" spans="1:8" ht="20.25" x14ac:dyDescent="0.25">
      <c r="A23" s="31"/>
      <c r="B23" s="3" t="s">
        <v>22</v>
      </c>
      <c r="C23" s="2">
        <v>5</v>
      </c>
      <c r="D23" s="2">
        <v>0.89300000000000002</v>
      </c>
      <c r="E23" s="4">
        <f t="shared" si="2"/>
        <v>0.17860000000000001</v>
      </c>
      <c r="F23" s="2">
        <v>5</v>
      </c>
      <c r="G23" s="2">
        <v>3.2000000000000001E-2</v>
      </c>
      <c r="H23" s="4">
        <f t="shared" si="1"/>
        <v>6.4000000000000003E-3</v>
      </c>
    </row>
    <row r="24" spans="1:8" ht="20.25" x14ac:dyDescent="0.25">
      <c r="A24" s="31"/>
      <c r="B24" s="3" t="s">
        <v>23</v>
      </c>
      <c r="C24" s="2">
        <v>5</v>
      </c>
      <c r="D24" s="2">
        <v>0.112</v>
      </c>
      <c r="E24" s="4">
        <f t="shared" si="2"/>
        <v>2.24E-2</v>
      </c>
      <c r="F24" s="2">
        <v>5</v>
      </c>
      <c r="G24" s="2">
        <v>5.4000000000000006E-2</v>
      </c>
      <c r="H24" s="4">
        <f t="shared" si="1"/>
        <v>1.0800000000000001E-2</v>
      </c>
    </row>
    <row r="25" spans="1:8" ht="20.25" x14ac:dyDescent="0.25">
      <c r="A25" s="31"/>
      <c r="B25" s="3" t="s">
        <v>24</v>
      </c>
      <c r="C25" s="2">
        <v>1</v>
      </c>
      <c r="D25" s="2">
        <v>0</v>
      </c>
      <c r="E25" s="4">
        <f t="shared" si="2"/>
        <v>0</v>
      </c>
      <c r="F25" s="2">
        <v>0.99</v>
      </c>
      <c r="G25" s="2">
        <v>0</v>
      </c>
      <c r="H25" s="4">
        <f t="shared" si="1"/>
        <v>0</v>
      </c>
    </row>
    <row r="26" spans="1:8" ht="45" customHeight="1" x14ac:dyDescent="0.25">
      <c r="A26" s="31"/>
      <c r="B26" s="3" t="s">
        <v>25</v>
      </c>
      <c r="C26" s="2">
        <v>49.8</v>
      </c>
      <c r="D26" s="2">
        <v>18.829999999999998</v>
      </c>
      <c r="E26" s="4">
        <f t="shared" ref="E26:E50" si="3">D26/C26</f>
        <v>0.37811244979919678</v>
      </c>
      <c r="F26" s="2">
        <v>99.8</v>
      </c>
      <c r="G26" s="2">
        <v>29.083000000000002</v>
      </c>
      <c r="H26" s="4">
        <f t="shared" ref="H26:H50" si="4">G26/F26</f>
        <v>0.29141282565130261</v>
      </c>
    </row>
    <row r="27" spans="1:8" ht="25.5" customHeight="1" x14ac:dyDescent="0.25">
      <c r="A27" s="5" t="s">
        <v>14</v>
      </c>
      <c r="B27" s="3"/>
      <c r="C27" s="6">
        <f>SUM(C16:C26)</f>
        <v>4747.0700000000006</v>
      </c>
      <c r="D27" s="6">
        <f>SUM(D16:D26)</f>
        <v>2900.8550000000005</v>
      </c>
      <c r="E27" s="7">
        <f t="shared" si="3"/>
        <v>0.61108325767262761</v>
      </c>
      <c r="F27" s="6">
        <f>SUM(F16:F26)</f>
        <v>4817.05</v>
      </c>
      <c r="G27" s="6">
        <f>SUM(G16:G26)</f>
        <v>2504.5970000000002</v>
      </c>
      <c r="H27" s="7">
        <f t="shared" si="4"/>
        <v>0.51994415669341199</v>
      </c>
    </row>
    <row r="28" spans="1:8" ht="20.25" customHeight="1" x14ac:dyDescent="0.25">
      <c r="A28" s="31" t="s">
        <v>26</v>
      </c>
      <c r="B28" s="3" t="s">
        <v>16</v>
      </c>
      <c r="C28" s="2">
        <v>1090.99</v>
      </c>
      <c r="D28" s="2">
        <v>257.57500000000005</v>
      </c>
      <c r="E28" s="13">
        <f t="shared" si="3"/>
        <v>0.2360929064427722</v>
      </c>
      <c r="F28" s="2">
        <v>1190.7339999999999</v>
      </c>
      <c r="G28" s="2">
        <v>125.023</v>
      </c>
      <c r="H28" s="4">
        <f t="shared" si="4"/>
        <v>0.10499658194021504</v>
      </c>
    </row>
    <row r="29" spans="1:8" ht="20.25" x14ac:dyDescent="0.25">
      <c r="A29" s="31"/>
      <c r="B29" s="3" t="s">
        <v>17</v>
      </c>
      <c r="C29" s="2">
        <v>258.012</v>
      </c>
      <c r="D29" s="2">
        <v>56.57</v>
      </c>
      <c r="E29" s="13">
        <f t="shared" si="3"/>
        <v>0.2192533680604003</v>
      </c>
      <c r="F29" s="2">
        <v>258.012</v>
      </c>
      <c r="G29" s="2">
        <v>43.956000000000003</v>
      </c>
      <c r="H29" s="4">
        <f t="shared" si="4"/>
        <v>0.17036416910841357</v>
      </c>
    </row>
    <row r="30" spans="1:8" ht="47.25" customHeight="1" x14ac:dyDescent="0.25">
      <c r="A30" s="31"/>
      <c r="B30" s="3" t="s">
        <v>18</v>
      </c>
      <c r="C30" s="2">
        <v>348.71299999999997</v>
      </c>
      <c r="D30" s="2">
        <v>40.265000000000001</v>
      </c>
      <c r="E30" s="13">
        <f t="shared" si="3"/>
        <v>0.11546744744245269</v>
      </c>
      <c r="F30" s="2">
        <v>348.71300000000002</v>
      </c>
      <c r="G30" s="2">
        <v>11.614000000000001</v>
      </c>
      <c r="H30" s="4">
        <f t="shared" si="4"/>
        <v>3.3305325582929229E-2</v>
      </c>
    </row>
    <row r="31" spans="1:8" ht="20.25" x14ac:dyDescent="0.25">
      <c r="A31" s="31"/>
      <c r="B31" s="3" t="s">
        <v>19</v>
      </c>
      <c r="C31" s="2">
        <v>567.88099999999997</v>
      </c>
      <c r="D31" s="2">
        <v>226.71899999999997</v>
      </c>
      <c r="E31" s="13">
        <f t="shared" si="3"/>
        <v>0.39923681193771227</v>
      </c>
      <c r="F31" s="2">
        <v>567.88099999999997</v>
      </c>
      <c r="G31" s="2">
        <v>205.21299999999999</v>
      </c>
      <c r="H31" s="4">
        <f t="shared" si="4"/>
        <v>0.36136620172183964</v>
      </c>
    </row>
    <row r="32" spans="1:8" ht="20.25" x14ac:dyDescent="0.25">
      <c r="A32" s="31"/>
      <c r="B32" s="3" t="s">
        <v>20</v>
      </c>
      <c r="C32" s="2">
        <v>149.6</v>
      </c>
      <c r="D32" s="2">
        <v>160.935</v>
      </c>
      <c r="E32" s="4">
        <f t="shared" si="3"/>
        <v>1.0757687165775403</v>
      </c>
      <c r="F32" s="2">
        <v>199.59</v>
      </c>
      <c r="G32" s="2">
        <v>79.76400000000001</v>
      </c>
      <c r="H32" s="4">
        <f t="shared" si="4"/>
        <v>0.39963926048399223</v>
      </c>
    </row>
    <row r="33" spans="1:19" ht="48.75" customHeight="1" x14ac:dyDescent="0.25">
      <c r="A33" s="31"/>
      <c r="B33" s="3" t="s">
        <v>27</v>
      </c>
      <c r="C33" s="2">
        <v>299.89999999999998</v>
      </c>
      <c r="D33" s="2">
        <v>142.803</v>
      </c>
      <c r="E33" s="4">
        <f t="shared" si="3"/>
        <v>0.4761687229076359</v>
      </c>
      <c r="F33" s="2">
        <v>299.89999999999998</v>
      </c>
      <c r="G33" s="2">
        <v>162.95400000000001</v>
      </c>
      <c r="H33" s="4">
        <f t="shared" si="4"/>
        <v>0.54336112037345785</v>
      </c>
    </row>
    <row r="34" spans="1:19" ht="20.25" x14ac:dyDescent="0.25">
      <c r="A34" s="31"/>
      <c r="B34" s="3" t="s">
        <v>28</v>
      </c>
      <c r="C34" s="2">
        <v>349.5</v>
      </c>
      <c r="D34" s="2">
        <v>0.34599999999999997</v>
      </c>
      <c r="E34" s="4">
        <f t="shared" si="3"/>
        <v>9.8998569384835472E-4</v>
      </c>
      <c r="F34" s="2">
        <v>99.5</v>
      </c>
      <c r="G34" s="2">
        <v>11.401999999999999</v>
      </c>
      <c r="H34" s="4">
        <f t="shared" si="4"/>
        <v>0.1145929648241206</v>
      </c>
    </row>
    <row r="35" spans="1:19" ht="20.25" x14ac:dyDescent="0.25">
      <c r="A35" s="31"/>
      <c r="B35" s="3" t="s">
        <v>21</v>
      </c>
      <c r="C35" s="2">
        <v>1.8</v>
      </c>
      <c r="D35" s="2">
        <v>0</v>
      </c>
      <c r="E35" s="4">
        <f t="shared" si="3"/>
        <v>0</v>
      </c>
      <c r="F35" s="2">
        <v>1.8</v>
      </c>
      <c r="G35" s="2">
        <v>4.1000000000000002E-2</v>
      </c>
      <c r="H35" s="4">
        <f t="shared" si="4"/>
        <v>2.2777777777777779E-2</v>
      </c>
    </row>
    <row r="36" spans="1:19" ht="20.25" x14ac:dyDescent="0.25">
      <c r="A36" s="31"/>
      <c r="B36" s="3" t="s">
        <v>22</v>
      </c>
      <c r="C36" s="2">
        <v>49.7</v>
      </c>
      <c r="D36" s="2">
        <v>0.63700000000000012</v>
      </c>
      <c r="E36" s="4">
        <f t="shared" si="3"/>
        <v>1.2816901408450706E-2</v>
      </c>
      <c r="F36" s="2">
        <v>49.7</v>
      </c>
      <c r="G36" s="2">
        <v>0.43300000000000005</v>
      </c>
      <c r="H36" s="4">
        <f t="shared" si="4"/>
        <v>8.7122736418511065E-3</v>
      </c>
    </row>
    <row r="37" spans="1:19" ht="20.25" x14ac:dyDescent="0.25">
      <c r="A37" s="31"/>
      <c r="B37" s="3" t="s">
        <v>23</v>
      </c>
      <c r="C37" s="2">
        <v>29.7</v>
      </c>
      <c r="D37" s="2">
        <v>3.984</v>
      </c>
      <c r="E37" s="4">
        <f t="shared" si="3"/>
        <v>0.13414141414141414</v>
      </c>
      <c r="F37" s="2">
        <v>29.69</v>
      </c>
      <c r="G37" s="2">
        <v>2.4020000000000001</v>
      </c>
      <c r="H37" s="4">
        <f t="shared" si="4"/>
        <v>8.0902660828561804E-2</v>
      </c>
    </row>
    <row r="38" spans="1:19" ht="20.25" x14ac:dyDescent="0.25">
      <c r="A38" s="31"/>
      <c r="B38" s="3" t="s">
        <v>24</v>
      </c>
      <c r="C38" s="2">
        <v>119.7</v>
      </c>
      <c r="D38" s="2">
        <v>2.0960000000000001</v>
      </c>
      <c r="E38" s="4">
        <f t="shared" si="3"/>
        <v>1.7510442773600667E-2</v>
      </c>
      <c r="F38" s="2">
        <v>119.69</v>
      </c>
      <c r="G38" s="2">
        <v>9.1999999999999998E-2</v>
      </c>
      <c r="H38" s="4">
        <f t="shared" si="4"/>
        <v>7.6865235190909853E-4</v>
      </c>
    </row>
    <row r="39" spans="1:19" ht="42.75" customHeight="1" x14ac:dyDescent="0.25">
      <c r="A39" s="31"/>
      <c r="B39" s="3" t="s">
        <v>25</v>
      </c>
      <c r="C39" s="2">
        <v>299.7</v>
      </c>
      <c r="D39" s="2">
        <v>128.62799999999999</v>
      </c>
      <c r="E39" s="4">
        <f t="shared" si="3"/>
        <v>0.42918918918918914</v>
      </c>
      <c r="F39" s="2">
        <v>299.7</v>
      </c>
      <c r="G39" s="2">
        <v>55.206000000000003</v>
      </c>
      <c r="H39" s="4">
        <f t="shared" si="4"/>
        <v>0.18420420420420422</v>
      </c>
    </row>
    <row r="40" spans="1:19" ht="45.75" customHeight="1" x14ac:dyDescent="0.25">
      <c r="A40" s="31"/>
      <c r="B40" s="3" t="s">
        <v>29</v>
      </c>
      <c r="C40" s="2">
        <v>1.53</v>
      </c>
      <c r="D40" s="2">
        <v>1.8000000000000002E-2</v>
      </c>
      <c r="E40" s="4">
        <f t="shared" si="3"/>
        <v>1.1764705882352943E-2</v>
      </c>
      <c r="F40" s="2">
        <v>1.8</v>
      </c>
      <c r="G40" s="2">
        <v>3.4000000000000002E-2</v>
      </c>
      <c r="H40" s="4">
        <f t="shared" si="4"/>
        <v>1.8888888888888889E-2</v>
      </c>
    </row>
    <row r="41" spans="1:19" ht="45.75" customHeight="1" x14ac:dyDescent="0.25">
      <c r="A41" s="31"/>
      <c r="B41" s="3" t="s">
        <v>30</v>
      </c>
      <c r="C41" s="2">
        <v>60</v>
      </c>
      <c r="D41" s="2">
        <v>38.061</v>
      </c>
      <c r="E41" s="4">
        <f t="shared" si="3"/>
        <v>0.63434999999999997</v>
      </c>
      <c r="F41" s="2">
        <v>60</v>
      </c>
      <c r="G41" s="2">
        <v>9.0139999999999993</v>
      </c>
      <c r="H41" s="4">
        <f t="shared" si="4"/>
        <v>0.15023333333333333</v>
      </c>
    </row>
    <row r="42" spans="1:19" ht="20.25" x14ac:dyDescent="0.25">
      <c r="A42" s="31"/>
      <c r="B42" s="3" t="s">
        <v>31</v>
      </c>
      <c r="C42" s="2">
        <v>50</v>
      </c>
      <c r="D42" s="2">
        <v>10.865</v>
      </c>
      <c r="E42" s="13">
        <f t="shared" si="3"/>
        <v>0.21729999999999999</v>
      </c>
      <c r="F42" s="2">
        <v>49.99</v>
      </c>
      <c r="G42" s="2">
        <v>3.39</v>
      </c>
      <c r="H42" s="4">
        <f t="shared" si="4"/>
        <v>6.7813562712542505E-2</v>
      </c>
    </row>
    <row r="43" spans="1:19" ht="20.25" x14ac:dyDescent="0.25">
      <c r="A43" s="5" t="s">
        <v>14</v>
      </c>
      <c r="B43" s="3"/>
      <c r="C43" s="6">
        <f>SUM(C28:C42)</f>
        <v>3676.7259999999997</v>
      </c>
      <c r="D43" s="6">
        <f>SUM(D28:D42)</f>
        <v>1069.502</v>
      </c>
      <c r="E43" s="7">
        <f t="shared" si="3"/>
        <v>0.29088433568343142</v>
      </c>
      <c r="F43" s="6">
        <f>SUM(F28:F42)</f>
        <v>3576.7</v>
      </c>
      <c r="G43" s="6">
        <f>SUM(G28:G42)</f>
        <v>710.53800000000012</v>
      </c>
      <c r="H43" s="7">
        <f t="shared" si="4"/>
        <v>0.19865742164565106</v>
      </c>
    </row>
    <row r="44" spans="1:19" ht="40.5" customHeight="1" x14ac:dyDescent="0.25">
      <c r="A44" s="31" t="s">
        <v>32</v>
      </c>
      <c r="B44" s="8" t="s">
        <v>29</v>
      </c>
      <c r="C44" s="2">
        <v>1.35</v>
      </c>
      <c r="D44" s="2">
        <v>0.42500000000000004</v>
      </c>
      <c r="E44" s="4">
        <f t="shared" si="3"/>
        <v>0.31481481481481483</v>
      </c>
      <c r="F44" s="2">
        <v>1.35</v>
      </c>
      <c r="G44" s="26">
        <v>0.32200000000000001</v>
      </c>
      <c r="H44" s="4">
        <f t="shared" si="4"/>
        <v>0.23851851851851852</v>
      </c>
    </row>
    <row r="45" spans="1:19" ht="20.25" x14ac:dyDescent="0.25">
      <c r="A45" s="31"/>
      <c r="B45" s="8" t="s">
        <v>33</v>
      </c>
      <c r="C45" s="2">
        <v>10.5</v>
      </c>
      <c r="D45" s="2">
        <v>7.2999999999999995E-2</v>
      </c>
      <c r="E45" s="4">
        <f t="shared" si="3"/>
        <v>6.9523809523809521E-3</v>
      </c>
      <c r="F45" s="2">
        <v>10.5</v>
      </c>
      <c r="G45" s="26">
        <v>0</v>
      </c>
      <c r="H45" s="4">
        <f t="shared" si="4"/>
        <v>0</v>
      </c>
    </row>
    <row r="46" spans="1:19" ht="20.25" x14ac:dyDescent="0.25">
      <c r="A46" s="31"/>
      <c r="B46" s="8" t="s">
        <v>19</v>
      </c>
      <c r="C46" s="2">
        <v>4.3</v>
      </c>
      <c r="D46" s="2">
        <v>5.0000000000000001E-3</v>
      </c>
      <c r="E46" s="4">
        <f t="shared" si="3"/>
        <v>1.1627906976744186E-3</v>
      </c>
      <c r="F46" s="2">
        <v>4.3</v>
      </c>
      <c r="G46" s="26">
        <v>0.01</v>
      </c>
      <c r="H46" s="4">
        <f t="shared" si="4"/>
        <v>2.3255813953488372E-3</v>
      </c>
    </row>
    <row r="47" spans="1:19" ht="20.25" x14ac:dyDescent="0.25">
      <c r="A47" s="31"/>
      <c r="B47" s="8" t="s">
        <v>20</v>
      </c>
      <c r="C47" s="2">
        <v>5.0999999999999996</v>
      </c>
      <c r="D47" s="2">
        <v>8.9999999999999993E-3</v>
      </c>
      <c r="E47" s="4">
        <f t="shared" si="3"/>
        <v>1.7647058823529412E-3</v>
      </c>
      <c r="F47" s="2">
        <v>5.0999999999999996</v>
      </c>
      <c r="G47" s="26">
        <v>2.5999999999999999E-2</v>
      </c>
      <c r="H47" s="4">
        <f t="shared" si="4"/>
        <v>5.0980392156862748E-3</v>
      </c>
    </row>
    <row r="48" spans="1:19" ht="20.25" x14ac:dyDescent="0.25">
      <c r="A48" s="31"/>
      <c r="B48" s="8" t="s">
        <v>34</v>
      </c>
      <c r="C48" s="2">
        <v>3.3</v>
      </c>
      <c r="D48" s="2">
        <v>0.45399999999999996</v>
      </c>
      <c r="E48" s="4">
        <f t="shared" si="3"/>
        <v>0.13757575757575757</v>
      </c>
      <c r="F48" s="2">
        <v>3.3</v>
      </c>
      <c r="G48" s="26">
        <v>0.47399999999999998</v>
      </c>
      <c r="H48" s="4">
        <f t="shared" si="4"/>
        <v>0.14363636363636365</v>
      </c>
      <c r="N48" s="9"/>
      <c r="O48" s="32"/>
      <c r="P48" s="32"/>
      <c r="Q48" s="33"/>
      <c r="R48" s="33"/>
      <c r="S48" s="9"/>
    </row>
    <row r="49" spans="1:23" ht="20.25" x14ac:dyDescent="0.25">
      <c r="A49" s="5" t="s">
        <v>14</v>
      </c>
      <c r="B49" s="8"/>
      <c r="C49" s="6">
        <f>SUM(C44:C48)</f>
        <v>24.55</v>
      </c>
      <c r="D49" s="6">
        <f>SUM(D44:D48)</f>
        <v>0.96599999999999997</v>
      </c>
      <c r="E49" s="7">
        <f t="shared" si="3"/>
        <v>3.9348268839103868E-2</v>
      </c>
      <c r="F49" s="6">
        <f>SUM(F44:F48)</f>
        <v>24.55</v>
      </c>
      <c r="G49" s="27">
        <f>SUM(G44:G48)</f>
        <v>0.83200000000000007</v>
      </c>
      <c r="H49" s="7">
        <f t="shared" si="4"/>
        <v>3.3890020366598779E-2</v>
      </c>
      <c r="N49" s="9"/>
      <c r="O49" s="10"/>
      <c r="P49" s="10"/>
      <c r="Q49" s="11"/>
      <c r="R49" s="11"/>
      <c r="S49" s="9"/>
    </row>
    <row r="50" spans="1:23" ht="49.5" customHeight="1" x14ac:dyDescent="0.25">
      <c r="A50" s="1" t="s">
        <v>14</v>
      </c>
      <c r="B50" s="1"/>
      <c r="C50" s="6">
        <f>SUM(C13,C27,C43,C49)</f>
        <v>83288.643999999986</v>
      </c>
      <c r="D50" s="6">
        <f>SUM(D13,D27,D43,D49)</f>
        <v>42671.625</v>
      </c>
      <c r="E50" s="7">
        <f t="shared" si="3"/>
        <v>0.51233425051319126</v>
      </c>
      <c r="F50" s="6">
        <f>SUM(F13,F27,F43,F49)</f>
        <v>82773.215999999986</v>
      </c>
      <c r="G50" s="6">
        <f>SUM(G13,G27,G43,G49)</f>
        <v>44994.338000000003</v>
      </c>
      <c r="H50" s="7">
        <f t="shared" si="4"/>
        <v>0.54358571738954797</v>
      </c>
      <c r="N50" s="2"/>
    </row>
    <row r="51" spans="1:23" ht="33" customHeight="1" x14ac:dyDescent="0.35">
      <c r="A51" s="34" t="s">
        <v>57</v>
      </c>
      <c r="B51" s="34"/>
      <c r="C51" s="23"/>
      <c r="D51" s="23"/>
      <c r="E51" s="21"/>
      <c r="F51" s="21"/>
      <c r="G51" s="21"/>
      <c r="H51" s="21"/>
    </row>
    <row r="52" spans="1:23" ht="48" customHeight="1" x14ac:dyDescent="0.25">
      <c r="A52" s="35" t="s">
        <v>51</v>
      </c>
      <c r="B52" s="35"/>
      <c r="C52" s="14" t="s">
        <v>35</v>
      </c>
      <c r="D52" s="14" t="s">
        <v>36</v>
      </c>
      <c r="E52" s="22"/>
      <c r="F52" s="22"/>
      <c r="G52" s="22"/>
      <c r="H52" s="22"/>
    </row>
    <row r="53" spans="1:23" ht="43.5" customHeight="1" x14ac:dyDescent="0.25">
      <c r="A53" s="15" t="s">
        <v>37</v>
      </c>
      <c r="B53" s="16">
        <v>111</v>
      </c>
      <c r="C53" s="19">
        <v>110</v>
      </c>
      <c r="D53" s="16">
        <v>0</v>
      </c>
      <c r="E53" s="24" t="s">
        <v>52</v>
      </c>
      <c r="F53" s="24"/>
      <c r="G53" s="24"/>
      <c r="H53" s="25"/>
      <c r="I53" s="9"/>
      <c r="J53" s="9"/>
      <c r="K53" s="9"/>
    </row>
    <row r="54" spans="1:23" ht="43.5" customHeight="1" x14ac:dyDescent="0.25">
      <c r="A54" s="15" t="s">
        <v>38</v>
      </c>
      <c r="B54" s="16">
        <v>124</v>
      </c>
      <c r="C54" s="16">
        <v>74</v>
      </c>
      <c r="D54" s="16" t="s">
        <v>50</v>
      </c>
      <c r="E54" s="24" t="s">
        <v>47</v>
      </c>
      <c r="F54" s="24"/>
      <c r="G54" s="24"/>
      <c r="H54" s="24"/>
    </row>
    <row r="55" spans="1:23" ht="48.75" customHeight="1" x14ac:dyDescent="0.25">
      <c r="A55" s="15" t="s">
        <v>39</v>
      </c>
      <c r="B55" s="16">
        <v>62</v>
      </c>
      <c r="C55" s="16">
        <v>61</v>
      </c>
      <c r="D55" s="16">
        <v>1</v>
      </c>
      <c r="E55" s="24" t="s">
        <v>53</v>
      </c>
      <c r="F55" s="24"/>
      <c r="G55" s="24"/>
      <c r="H55" s="24"/>
    </row>
    <row r="56" spans="1:23" ht="35.25" customHeight="1" x14ac:dyDescent="0.35">
      <c r="A56" s="15" t="s">
        <v>40</v>
      </c>
      <c r="B56" s="16">
        <v>2</v>
      </c>
      <c r="C56" s="16">
        <v>0</v>
      </c>
      <c r="D56" s="16">
        <v>2</v>
      </c>
      <c r="E56" s="36" t="s">
        <v>48</v>
      </c>
      <c r="F56" s="36"/>
      <c r="G56" s="36"/>
      <c r="H56" s="36"/>
      <c r="P56" s="37"/>
      <c r="Q56" s="37"/>
      <c r="R56" s="37"/>
      <c r="S56" s="37"/>
      <c r="T56" s="37"/>
      <c r="U56" s="37"/>
      <c r="V56" s="37"/>
      <c r="W56" s="37"/>
    </row>
    <row r="57" spans="1:23" ht="47.25" customHeight="1" x14ac:dyDescent="0.25">
      <c r="A57" s="15" t="s">
        <v>41</v>
      </c>
      <c r="B57" s="16">
        <v>21</v>
      </c>
      <c r="C57" s="16">
        <v>16</v>
      </c>
      <c r="D57" s="16">
        <v>5</v>
      </c>
      <c r="E57" s="42"/>
      <c r="F57" s="42"/>
      <c r="G57" s="42"/>
      <c r="H57" s="42"/>
    </row>
    <row r="58" spans="1:23" ht="58.5" customHeight="1" x14ac:dyDescent="0.3">
      <c r="A58" s="20" t="s">
        <v>42</v>
      </c>
      <c r="B58" s="17">
        <v>1</v>
      </c>
      <c r="C58" s="16">
        <v>1</v>
      </c>
      <c r="D58" s="18"/>
      <c r="E58" s="43"/>
      <c r="F58" s="44"/>
      <c r="G58" s="44"/>
      <c r="H58" s="44"/>
    </row>
    <row r="59" spans="1:23" ht="15" customHeight="1" x14ac:dyDescent="0.25">
      <c r="A59" s="38" t="s">
        <v>49</v>
      </c>
      <c r="B59" s="39">
        <v>1</v>
      </c>
      <c r="C59" s="40">
        <v>1</v>
      </c>
      <c r="D59" s="41">
        <v>0</v>
      </c>
      <c r="E59" s="22"/>
      <c r="F59" s="22"/>
      <c r="G59" s="22"/>
      <c r="H59" s="22"/>
    </row>
    <row r="60" spans="1:23" ht="15" customHeight="1" x14ac:dyDescent="0.25">
      <c r="A60" s="38"/>
      <c r="B60" s="39"/>
      <c r="C60" s="40"/>
      <c r="D60" s="41"/>
      <c r="E60" s="22"/>
      <c r="F60" s="22"/>
      <c r="G60" s="22"/>
      <c r="H60" s="22"/>
    </row>
    <row r="61" spans="1:23" ht="15" customHeight="1" x14ac:dyDescent="0.25">
      <c r="A61" s="38"/>
      <c r="B61" s="39"/>
      <c r="C61" s="40"/>
      <c r="D61" s="41"/>
      <c r="E61" s="22"/>
      <c r="F61" s="22"/>
      <c r="G61" s="22"/>
      <c r="H61" s="22"/>
    </row>
    <row r="62" spans="1:23" ht="15" customHeight="1" x14ac:dyDescent="0.25">
      <c r="A62" s="38"/>
      <c r="B62" s="39"/>
      <c r="C62" s="40"/>
      <c r="D62" s="41"/>
      <c r="E62" s="22"/>
      <c r="F62" s="22"/>
      <c r="G62" s="22"/>
      <c r="H62" s="22"/>
    </row>
    <row r="63" spans="1:23" ht="17.25" customHeight="1" x14ac:dyDescent="0.25">
      <c r="A63" s="38"/>
      <c r="B63" s="39"/>
      <c r="C63" s="40"/>
      <c r="D63" s="41"/>
      <c r="E63" s="22"/>
      <c r="F63" s="22"/>
      <c r="G63" s="22"/>
      <c r="H63" s="22"/>
    </row>
  </sheetData>
  <mergeCells count="23">
    <mergeCell ref="A59:A63"/>
    <mergeCell ref="B59:B63"/>
    <mergeCell ref="C59:C63"/>
    <mergeCell ref="D59:D63"/>
    <mergeCell ref="E57:H57"/>
    <mergeCell ref="E58:H58"/>
    <mergeCell ref="Q48:R48"/>
    <mergeCell ref="A51:B51"/>
    <mergeCell ref="A52:B52"/>
    <mergeCell ref="E56:H56"/>
    <mergeCell ref="P56:W56"/>
    <mergeCell ref="A6:A12"/>
    <mergeCell ref="A16:A26"/>
    <mergeCell ref="A28:A42"/>
    <mergeCell ref="A44:A48"/>
    <mergeCell ref="O48:P48"/>
    <mergeCell ref="A1:H1"/>
    <mergeCell ref="I1:K4"/>
    <mergeCell ref="A2:H2"/>
    <mergeCell ref="A4:A5"/>
    <mergeCell ref="B4:B5"/>
    <mergeCell ref="C4:E4"/>
    <mergeCell ref="F4:H4"/>
  </mergeCells>
  <pageMargins left="0.70833333333333304" right="0.31527777777777799" top="0.35416666666666702" bottom="0.35416666666666702" header="0.51180555555555496" footer="0.51180555555555496"/>
  <pageSetup paperSize="9" scale="44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N9"/>
  <sheetViews>
    <sheetView view="pageBreakPreview" zoomScale="59" zoomScaleNormal="100" zoomScalePageLayoutView="59" workbookViewId="0">
      <selection activeCell="C13" sqref="C13"/>
    </sheetView>
  </sheetViews>
  <sheetFormatPr defaultRowHeight="15" x14ac:dyDescent="0.25"/>
  <cols>
    <col min="1" max="1025" width="8.7109375" customWidth="1"/>
  </cols>
  <sheetData>
    <row r="5" spans="2:14" x14ac:dyDescent="0.25"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14" x14ac:dyDescent="0.25">
      <c r="C6" t="s">
        <v>43</v>
      </c>
    </row>
    <row r="7" spans="2:14" x14ac:dyDescent="0.25">
      <c r="B7" t="s">
        <v>44</v>
      </c>
    </row>
    <row r="8" spans="2:14" x14ac:dyDescent="0.25">
      <c r="B8" t="s">
        <v>45</v>
      </c>
    </row>
    <row r="9" spans="2:14" x14ac:dyDescent="0.25">
      <c r="B9" t="s">
        <v>46</v>
      </c>
      <c r="I9" s="12"/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59" zoomScaleNormal="100" zoomScalePageLayoutView="59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Лист1!Print_Area_0</vt:lpstr>
      <vt:lpstr>Лист1!Область_печати</vt:lpstr>
      <vt:lpstr>Лист1!Сверка_05.06.2017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oskana</cp:lastModifiedBy>
  <cp:revision>9</cp:revision>
  <cp:lastPrinted>2018-06-27T07:46:36Z</cp:lastPrinted>
  <dcterms:created xsi:type="dcterms:W3CDTF">2014-12-05T10:55:26Z</dcterms:created>
  <dcterms:modified xsi:type="dcterms:W3CDTF">2018-07-09T09:42:42Z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